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ublic_html\"/>
    </mc:Choice>
  </mc:AlternateContent>
  <xr:revisionPtr revIDLastSave="0" documentId="13_ncr:1_{54E42EDC-424D-4D0D-8199-CB7D3C05A178}" xr6:coauthVersionLast="36" xr6:coauthVersionMax="36" xr10:uidLastSave="{00000000-0000-0000-0000-000000000000}"/>
  <bookViews>
    <workbookView xWindow="0" yWindow="0" windowWidth="21600" windowHeight="8925" activeTab="3" xr2:uid="{9384D5E0-AB5B-4CD7-B278-50DC7C17CAB7}"/>
  </bookViews>
  <sheets>
    <sheet name="Projector List" sheetId="1" r:id="rId1"/>
    <sheet name="Calculator" sheetId="2" r:id="rId2"/>
    <sheet name="Sheet2" sheetId="4" r:id="rId3"/>
    <sheet name="Reverse Calc" sheetId="3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4" l="1"/>
  <c r="D13" i="4"/>
  <c r="D11" i="4"/>
  <c r="J21" i="3"/>
  <c r="F21" i="3"/>
  <c r="J18" i="3"/>
  <c r="F18" i="3"/>
  <c r="O21" i="3"/>
  <c r="M21" i="3"/>
  <c r="O18" i="3"/>
  <c r="O14" i="3" s="1"/>
  <c r="M18" i="3"/>
  <c r="F14" i="3" s="1"/>
  <c r="J10" i="3"/>
  <c r="F10" i="3"/>
  <c r="J14" i="3" l="1"/>
  <c r="J19" i="3" s="1"/>
  <c r="M14" i="3"/>
  <c r="F22" i="3"/>
  <c r="F19" i="3"/>
  <c r="J10" i="2"/>
  <c r="J14" i="2" s="1"/>
  <c r="P14" i="2" s="1"/>
  <c r="P15" i="2" s="1"/>
  <c r="F10" i="2"/>
  <c r="F14" i="2" s="1"/>
  <c r="M14" i="2" s="1"/>
  <c r="M15" i="2" s="1"/>
  <c r="J22" i="3" l="1"/>
  <c r="P21" i="2"/>
  <c r="M21" i="2"/>
  <c r="M16" i="2"/>
  <c r="M17" i="2" s="1"/>
  <c r="F19" i="2" s="1"/>
  <c r="N16" i="2"/>
  <c r="N17" i="2" s="1"/>
  <c r="F18" i="2" s="1"/>
  <c r="Q16" i="2"/>
  <c r="Q17" i="2" s="1"/>
  <c r="J18" i="2" s="1"/>
  <c r="P16" i="2"/>
  <c r="P17" i="2" s="1"/>
  <c r="J19" i="2" s="1"/>
  <c r="M22" i="2" l="1"/>
  <c r="M23" i="2" s="1"/>
  <c r="F22" i="2" s="1"/>
  <c r="N22" i="2"/>
  <c r="N23" i="2" s="1"/>
  <c r="F21" i="2" s="1"/>
  <c r="Q22" i="2"/>
  <c r="Q23" i="2" s="1"/>
  <c r="J21" i="2" s="1"/>
  <c r="P22" i="2"/>
  <c r="P23" i="2" s="1"/>
  <c r="J22" i="2" s="1"/>
</calcChain>
</file>

<file path=xl/sharedStrings.xml><?xml version="1.0" encoding="utf-8"?>
<sst xmlns="http://schemas.openxmlformats.org/spreadsheetml/2006/main" count="50" uniqueCount="24">
  <si>
    <t>Model</t>
  </si>
  <si>
    <t>Sanyo XP100L</t>
  </si>
  <si>
    <t>Sanyo WM550L Standard</t>
  </si>
  <si>
    <t>Sanyo WM550L Short</t>
  </si>
  <si>
    <t>Optoma ultra short throw HZ40UST</t>
  </si>
  <si>
    <t>Hitachi CP-WU5500</t>
  </si>
  <si>
    <t>Panasonic ZK507W</t>
  </si>
  <si>
    <t>View Sonic ls800hd</t>
  </si>
  <si>
    <t>Throw Calculator</t>
  </si>
  <si>
    <t>Projector</t>
  </si>
  <si>
    <t>Max</t>
  </si>
  <si>
    <t>Min</t>
  </si>
  <si>
    <t xml:space="preserve">Distance from screen </t>
  </si>
  <si>
    <t>m</t>
  </si>
  <si>
    <t>Diagonal Image Size Min</t>
  </si>
  <si>
    <t>Approximate Image Dimensions</t>
  </si>
  <si>
    <t>Diagonal Image Size Max</t>
  </si>
  <si>
    <t>4:3 Aspect Ratio</t>
  </si>
  <si>
    <t>Height</t>
  </si>
  <si>
    <t>Width</t>
  </si>
  <si>
    <t>16:9 Aspect Ratio</t>
  </si>
  <si>
    <t>Max ratio</t>
  </si>
  <si>
    <t>Min Ratio</t>
  </si>
  <si>
    <t>Throw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</si>
</sst>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/>
    <xf numFmtId="0" fontId="0" fillId="2" borderId="0" xfId="0" applyFill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0" xfId="0" applyFill="1" applyBorder="1" applyAlignment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0" borderId="0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5" xfId="0" applyFill="1" applyBorder="1"/>
    <xf numFmtId="0" fontId="0" fillId="4" borderId="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52C42-D384-43EA-9CCD-9B702D64B9C4}">
  <dimension ref="A1:C8"/>
  <sheetViews>
    <sheetView workbookViewId="0">
      <pane ySplit="1" topLeftCell="A2" activePane="bottomLeft" state="frozen"/>
      <selection pane="bottomLeft" activeCell="C2" sqref="C2"/>
    </sheetView>
  </sheetViews>
  <sheetFormatPr defaultRowHeight="15" x14ac:dyDescent="0.25"/>
  <cols>
    <col min="1" max="1" width="32.140625" bestFit="1" customWidth="1"/>
  </cols>
  <sheetData>
    <row r="1" spans="1:3" x14ac:dyDescent="0.25">
      <c r="A1" t="s">
        <v>0</v>
      </c>
      <c r="B1" t="s">
        <v>21</v>
      </c>
      <c r="C1" t="s">
        <v>22</v>
      </c>
    </row>
    <row r="2" spans="1:3" x14ac:dyDescent="0.25">
      <c r="A2" t="s">
        <v>1</v>
      </c>
      <c r="B2">
        <v>1.8</v>
      </c>
      <c r="C2">
        <v>2.2999999999999998</v>
      </c>
    </row>
    <row r="3" spans="1:3" x14ac:dyDescent="0.25">
      <c r="A3" t="s">
        <v>2</v>
      </c>
      <c r="B3">
        <v>1.7</v>
      </c>
      <c r="C3">
        <v>2.8</v>
      </c>
    </row>
    <row r="4" spans="1:3" x14ac:dyDescent="0.25">
      <c r="A4" t="s">
        <v>3</v>
      </c>
      <c r="B4">
        <v>0.8</v>
      </c>
      <c r="C4">
        <v>0.8</v>
      </c>
    </row>
    <row r="5" spans="1:3" x14ac:dyDescent="0.25">
      <c r="A5" t="s">
        <v>4</v>
      </c>
      <c r="B5">
        <v>0.25</v>
      </c>
      <c r="C5">
        <v>0.25</v>
      </c>
    </row>
    <row r="6" spans="1:3" x14ac:dyDescent="0.25">
      <c r="A6" t="s">
        <v>5</v>
      </c>
      <c r="B6">
        <v>1.4</v>
      </c>
      <c r="C6">
        <v>2.2999999999999998</v>
      </c>
    </row>
    <row r="7" spans="1:3" x14ac:dyDescent="0.25">
      <c r="A7" t="s">
        <v>6</v>
      </c>
      <c r="B7">
        <v>1.39</v>
      </c>
      <c r="C7">
        <v>2.2200000000000002</v>
      </c>
    </row>
    <row r="8" spans="1:3" x14ac:dyDescent="0.25">
      <c r="A8" t="s">
        <v>7</v>
      </c>
      <c r="B8">
        <v>1.1499999999999999</v>
      </c>
      <c r="C8">
        <v>1.9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D1F5E-4C00-4B23-8932-9A30638A0499}">
  <dimension ref="B1:Q23"/>
  <sheetViews>
    <sheetView workbookViewId="0">
      <selection activeCell="J22" sqref="J22"/>
    </sheetView>
  </sheetViews>
  <sheetFormatPr defaultRowHeight="15" x14ac:dyDescent="0.25"/>
  <cols>
    <col min="1" max="11" width="9.140625" style="2"/>
    <col min="12" max="18" width="0" style="2" hidden="1" customWidth="1"/>
    <col min="19" max="16384" width="9.140625" style="2"/>
  </cols>
  <sheetData>
    <row r="1" spans="2:17" ht="15.75" thickBot="1" x14ac:dyDescent="0.3"/>
    <row r="2" spans="2:17" ht="15" customHeight="1" x14ac:dyDescent="0.9">
      <c r="B2" s="14" t="s">
        <v>8</v>
      </c>
      <c r="C2" s="15"/>
      <c r="D2" s="15"/>
      <c r="E2" s="15"/>
      <c r="F2" s="15"/>
      <c r="G2" s="15"/>
      <c r="H2" s="15"/>
      <c r="I2" s="15"/>
      <c r="J2" s="15"/>
      <c r="K2" s="16"/>
      <c r="L2" s="1"/>
      <c r="M2" s="1"/>
      <c r="N2" s="1"/>
    </row>
    <row r="3" spans="2:17" ht="15" customHeight="1" x14ac:dyDescent="0.9">
      <c r="B3" s="17"/>
      <c r="C3" s="18"/>
      <c r="D3" s="18"/>
      <c r="E3" s="18"/>
      <c r="F3" s="18"/>
      <c r="G3" s="18"/>
      <c r="H3" s="18"/>
      <c r="I3" s="18"/>
      <c r="J3" s="18"/>
      <c r="K3" s="19"/>
      <c r="L3" s="1"/>
      <c r="M3" s="1"/>
      <c r="N3" s="1"/>
    </row>
    <row r="4" spans="2:17" ht="15" customHeight="1" x14ac:dyDescent="0.9">
      <c r="B4" s="17"/>
      <c r="C4" s="18"/>
      <c r="D4" s="18"/>
      <c r="E4" s="18"/>
      <c r="F4" s="18"/>
      <c r="G4" s="18"/>
      <c r="H4" s="18"/>
      <c r="I4" s="18"/>
      <c r="J4" s="18"/>
      <c r="K4" s="19"/>
      <c r="L4" s="1"/>
      <c r="M4" s="1"/>
      <c r="N4" s="1"/>
    </row>
    <row r="5" spans="2:17" ht="15" customHeight="1" x14ac:dyDescent="0.9">
      <c r="B5" s="17"/>
      <c r="C5" s="18"/>
      <c r="D5" s="18"/>
      <c r="E5" s="18"/>
      <c r="F5" s="18"/>
      <c r="G5" s="18"/>
      <c r="H5" s="18"/>
      <c r="I5" s="18"/>
      <c r="J5" s="18"/>
      <c r="K5" s="19"/>
      <c r="L5" s="1"/>
      <c r="M5" s="1"/>
      <c r="N5" s="1"/>
    </row>
    <row r="6" spans="2:17" ht="15" customHeight="1" x14ac:dyDescent="0.9">
      <c r="B6" s="17"/>
      <c r="C6" s="18"/>
      <c r="D6" s="18"/>
      <c r="E6" s="18"/>
      <c r="F6" s="18"/>
      <c r="G6" s="18"/>
      <c r="H6" s="18"/>
      <c r="I6" s="18"/>
      <c r="J6" s="18"/>
      <c r="K6" s="19"/>
      <c r="L6" s="1"/>
      <c r="M6" s="1"/>
      <c r="N6" s="1"/>
    </row>
    <row r="7" spans="2:17" x14ac:dyDescent="0.25">
      <c r="B7" s="3"/>
      <c r="C7" s="4"/>
      <c r="D7" s="4"/>
      <c r="E7" s="4"/>
      <c r="F7" s="4"/>
      <c r="G7" s="4"/>
      <c r="H7" s="4"/>
      <c r="I7" s="4"/>
      <c r="J7" s="4"/>
      <c r="K7" s="5"/>
    </row>
    <row r="8" spans="2:17" x14ac:dyDescent="0.25">
      <c r="B8" s="6"/>
      <c r="C8" s="13" t="s">
        <v>9</v>
      </c>
      <c r="D8" s="13"/>
      <c r="E8" s="13" t="s">
        <v>4</v>
      </c>
      <c r="F8" s="13"/>
      <c r="G8" s="13"/>
      <c r="H8" s="13"/>
      <c r="I8" s="13"/>
      <c r="J8" s="13"/>
      <c r="K8" s="7"/>
    </row>
    <row r="9" spans="2:17" x14ac:dyDescent="0.25">
      <c r="B9" s="3"/>
      <c r="C9" s="4"/>
      <c r="D9" s="4"/>
      <c r="E9" s="20"/>
      <c r="F9" s="20"/>
      <c r="G9" s="20"/>
      <c r="H9" s="20"/>
      <c r="I9" s="20"/>
      <c r="J9" s="4"/>
      <c r="K9" s="5"/>
    </row>
    <row r="10" spans="2:17" x14ac:dyDescent="0.25">
      <c r="B10" s="6"/>
      <c r="C10" s="13" t="s">
        <v>11</v>
      </c>
      <c r="D10" s="13"/>
      <c r="E10" s="13"/>
      <c r="F10" s="8">
        <f>VLOOKUP(E8,'Projector List'!A2:C72,3,FALSE)</f>
        <v>0.25</v>
      </c>
      <c r="G10" s="13" t="s">
        <v>10</v>
      </c>
      <c r="H10" s="13"/>
      <c r="I10" s="13"/>
      <c r="J10" s="8">
        <f>VLOOKUP(E8,'Projector List'!A2:C72,2,FALSE)</f>
        <v>0.25</v>
      </c>
      <c r="K10" s="7"/>
    </row>
    <row r="11" spans="2:17" x14ac:dyDescent="0.25">
      <c r="B11" s="3"/>
      <c r="C11" s="4"/>
      <c r="D11" s="4"/>
      <c r="E11" s="4"/>
      <c r="F11" s="4"/>
      <c r="G11" s="4"/>
      <c r="H11" s="4"/>
      <c r="I11" s="4"/>
      <c r="J11" s="4"/>
      <c r="K11" s="5"/>
    </row>
    <row r="12" spans="2:17" x14ac:dyDescent="0.25">
      <c r="B12" s="6"/>
      <c r="C12" s="13" t="s">
        <v>12</v>
      </c>
      <c r="D12" s="13"/>
      <c r="E12" s="13"/>
      <c r="F12" s="13"/>
      <c r="G12" s="13"/>
      <c r="H12" s="13">
        <v>2</v>
      </c>
      <c r="I12" s="13"/>
      <c r="J12" s="9" t="s">
        <v>13</v>
      </c>
      <c r="K12" s="7"/>
    </row>
    <row r="13" spans="2:17" x14ac:dyDescent="0.25">
      <c r="B13" s="3"/>
      <c r="C13" s="4"/>
      <c r="D13" s="4"/>
      <c r="E13" s="4"/>
      <c r="F13" s="4"/>
      <c r="G13" s="4"/>
      <c r="H13" s="4"/>
      <c r="I13" s="4"/>
      <c r="J13" s="4"/>
      <c r="K13" s="5"/>
    </row>
    <row r="14" spans="2:17" x14ac:dyDescent="0.25">
      <c r="B14" s="6"/>
      <c r="C14" s="13" t="s">
        <v>14</v>
      </c>
      <c r="D14" s="13"/>
      <c r="E14" s="13"/>
      <c r="F14" s="8">
        <f>H12/F10</f>
        <v>8</v>
      </c>
      <c r="G14" s="13" t="s">
        <v>16</v>
      </c>
      <c r="H14" s="13"/>
      <c r="I14" s="13"/>
      <c r="J14" s="8">
        <f>H12/J10</f>
        <v>8</v>
      </c>
      <c r="K14" s="7"/>
      <c r="M14" s="2">
        <f>F14*F14</f>
        <v>64</v>
      </c>
      <c r="P14" s="2">
        <f>J14*J14</f>
        <v>64</v>
      </c>
    </row>
    <row r="15" spans="2:17" x14ac:dyDescent="0.25">
      <c r="B15" s="3"/>
      <c r="C15" s="4"/>
      <c r="D15" s="4"/>
      <c r="E15" s="4"/>
      <c r="F15" s="4"/>
      <c r="G15" s="4"/>
      <c r="H15" s="4"/>
      <c r="I15" s="4"/>
      <c r="J15" s="4"/>
      <c r="K15" s="5"/>
      <c r="M15" s="2">
        <f>M14/7</f>
        <v>9.1428571428571423</v>
      </c>
      <c r="P15" s="2">
        <f>P14/7</f>
        <v>9.1428571428571423</v>
      </c>
    </row>
    <row r="16" spans="2:17" x14ac:dyDescent="0.25">
      <c r="B16" s="6"/>
      <c r="C16" s="13" t="s">
        <v>15</v>
      </c>
      <c r="D16" s="13"/>
      <c r="E16" s="13"/>
      <c r="F16" s="13"/>
      <c r="G16" s="13"/>
      <c r="H16" s="13"/>
      <c r="I16" s="13"/>
      <c r="J16" s="13"/>
      <c r="K16" s="7"/>
      <c r="M16" s="2">
        <f>M15*4</f>
        <v>36.571428571428569</v>
      </c>
      <c r="N16" s="2">
        <f>M15*3</f>
        <v>27.428571428571427</v>
      </c>
      <c r="P16" s="2">
        <f>P15*4</f>
        <v>36.571428571428569</v>
      </c>
      <c r="Q16" s="2">
        <f>P15*3</f>
        <v>27.428571428571427</v>
      </c>
    </row>
    <row r="17" spans="2:17" x14ac:dyDescent="0.25">
      <c r="B17" s="3"/>
      <c r="C17" s="4"/>
      <c r="D17" s="4"/>
      <c r="E17" s="4"/>
      <c r="F17" s="4"/>
      <c r="G17" s="4"/>
      <c r="H17" s="4"/>
      <c r="I17" s="4"/>
      <c r="J17" s="4"/>
      <c r="K17" s="5"/>
      <c r="M17" s="2">
        <f>SQRT(M16)</f>
        <v>6.0474315681476352</v>
      </c>
      <c r="N17" s="2">
        <f>SQRT(N16)</f>
        <v>5.2372293656638167</v>
      </c>
      <c r="P17" s="2">
        <f>SQRT(P16)</f>
        <v>6.0474315681476352</v>
      </c>
      <c r="Q17" s="2">
        <f>SQRT(Q16)</f>
        <v>5.2372293656638167</v>
      </c>
    </row>
    <row r="18" spans="2:17" x14ac:dyDescent="0.25">
      <c r="B18" s="6"/>
      <c r="C18" s="13" t="s">
        <v>17</v>
      </c>
      <c r="D18" s="13"/>
      <c r="E18" s="8" t="s">
        <v>18</v>
      </c>
      <c r="F18" s="8">
        <f>ROUND(N17,2)</f>
        <v>5.24</v>
      </c>
      <c r="G18" s="8"/>
      <c r="H18" s="8"/>
      <c r="I18" s="8" t="s">
        <v>18</v>
      </c>
      <c r="J18" s="8">
        <f>ROUND(Q17,2)</f>
        <v>5.24</v>
      </c>
      <c r="K18" s="7"/>
    </row>
    <row r="19" spans="2:17" x14ac:dyDescent="0.25">
      <c r="B19" s="6"/>
      <c r="C19" s="8"/>
      <c r="D19" s="8"/>
      <c r="E19" s="8" t="s">
        <v>19</v>
      </c>
      <c r="F19" s="8">
        <f>ROUND(M17,2)</f>
        <v>6.05</v>
      </c>
      <c r="G19" s="8"/>
      <c r="H19" s="8"/>
      <c r="I19" s="8" t="s">
        <v>19</v>
      </c>
      <c r="J19" s="8">
        <f>ROUND(P17,2)</f>
        <v>6.05</v>
      </c>
      <c r="K19" s="7"/>
    </row>
    <row r="20" spans="2:17" x14ac:dyDescent="0.25">
      <c r="B20" s="3"/>
      <c r="C20" s="4"/>
      <c r="D20" s="4"/>
      <c r="E20" s="4"/>
      <c r="F20" s="4"/>
      <c r="G20" s="4"/>
      <c r="H20" s="4"/>
      <c r="I20" s="4"/>
      <c r="J20" s="4"/>
      <c r="K20" s="5"/>
    </row>
    <row r="21" spans="2:17" x14ac:dyDescent="0.25">
      <c r="B21" s="6"/>
      <c r="C21" s="13" t="s">
        <v>20</v>
      </c>
      <c r="D21" s="13"/>
      <c r="E21" s="8" t="s">
        <v>18</v>
      </c>
      <c r="F21" s="8">
        <f>ROUND(N23,2)</f>
        <v>4.8</v>
      </c>
      <c r="G21" s="8"/>
      <c r="H21" s="8"/>
      <c r="I21" s="8" t="s">
        <v>18</v>
      </c>
      <c r="J21" s="8">
        <f>ROUND(Q23,2)</f>
        <v>4.8</v>
      </c>
      <c r="K21" s="7"/>
      <c r="M21" s="2">
        <f>M14/25</f>
        <v>2.56</v>
      </c>
      <c r="P21" s="2">
        <f>P14/25</f>
        <v>2.56</v>
      </c>
    </row>
    <row r="22" spans="2:17" x14ac:dyDescent="0.25">
      <c r="B22" s="6"/>
      <c r="C22" s="8"/>
      <c r="D22" s="8"/>
      <c r="E22" s="8" t="s">
        <v>19</v>
      </c>
      <c r="F22" s="8">
        <f>ROUND(M23,2)</f>
        <v>6.4</v>
      </c>
      <c r="G22" s="8"/>
      <c r="H22" s="8"/>
      <c r="I22" s="8" t="s">
        <v>19</v>
      </c>
      <c r="J22" s="8">
        <f>ROUND(P23,2)</f>
        <v>6.4</v>
      </c>
      <c r="K22" s="7"/>
      <c r="M22" s="2">
        <f>M21*16</f>
        <v>40.96</v>
      </c>
      <c r="N22" s="2">
        <f>M21*9</f>
        <v>23.04</v>
      </c>
      <c r="P22" s="2">
        <f>P21*16</f>
        <v>40.96</v>
      </c>
      <c r="Q22" s="2">
        <f>P21*9</f>
        <v>23.04</v>
      </c>
    </row>
    <row r="23" spans="2:17" ht="15.75" thickBot="1" x14ac:dyDescent="0.3">
      <c r="B23" s="10"/>
      <c r="C23" s="11"/>
      <c r="D23" s="11"/>
      <c r="E23" s="11"/>
      <c r="F23" s="11"/>
      <c r="G23" s="11"/>
      <c r="H23" s="11"/>
      <c r="I23" s="11"/>
      <c r="J23" s="11"/>
      <c r="K23" s="12"/>
      <c r="M23" s="2">
        <f>SQRT(M22)</f>
        <v>6.4</v>
      </c>
      <c r="N23" s="2">
        <f>SQRT(N22)</f>
        <v>4.8</v>
      </c>
      <c r="P23" s="2">
        <f>SQRT(P22)</f>
        <v>6.4</v>
      </c>
      <c r="Q23" s="2">
        <f>SQRT(Q22)</f>
        <v>4.8</v>
      </c>
    </row>
  </sheetData>
  <mergeCells count="13">
    <mergeCell ref="C16:J16"/>
    <mergeCell ref="C18:D18"/>
    <mergeCell ref="C21:D21"/>
    <mergeCell ref="C12:G12"/>
    <mergeCell ref="B2:K6"/>
    <mergeCell ref="H12:I12"/>
    <mergeCell ref="C14:E14"/>
    <mergeCell ref="G14:I14"/>
    <mergeCell ref="C8:D8"/>
    <mergeCell ref="E9:I9"/>
    <mergeCell ref="C10:E10"/>
    <mergeCell ref="G10:I10"/>
    <mergeCell ref="E8:J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EC49346-1623-44DB-AD49-EB159DD70231}">
          <x14:formula1>
            <xm:f>'Projector List'!$A$2:$A99</xm:f>
          </x14:formula1>
          <xm:sqref>E8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CCCCE-92D3-422D-A7AC-9F13570234F9}">
  <dimension ref="D9:D14"/>
  <sheetViews>
    <sheetView workbookViewId="0">
      <selection activeCell="D15" sqref="D15"/>
    </sheetView>
  </sheetViews>
  <sheetFormatPr defaultRowHeight="15" x14ac:dyDescent="0.25"/>
  <sheetData>
    <row r="9" spans="4:4" x14ac:dyDescent="0.25">
      <c r="D9">
        <v>7</v>
      </c>
    </row>
    <row r="10" spans="4:4" x14ac:dyDescent="0.25">
      <c r="D10">
        <v>5</v>
      </c>
    </row>
    <row r="11" spans="4:4" x14ac:dyDescent="0.25">
      <c r="D11">
        <f>7*7</f>
        <v>49</v>
      </c>
    </row>
    <row r="12" spans="4:4" x14ac:dyDescent="0.25">
      <c r="D12">
        <v>25</v>
      </c>
    </row>
    <row r="13" spans="4:4" x14ac:dyDescent="0.25">
      <c r="D13">
        <f>D12+D11</f>
        <v>74</v>
      </c>
    </row>
    <row r="14" spans="4:4" x14ac:dyDescent="0.25">
      <c r="D14">
        <f>SQRT(D13)</f>
        <v>8.6023252670426267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42AAF-54BB-46AD-B0F2-B3D9C0730581}">
  <dimension ref="B1:O23"/>
  <sheetViews>
    <sheetView tabSelected="1" workbookViewId="0">
      <selection activeCell="G14" sqref="G14:I14"/>
    </sheetView>
  </sheetViews>
  <sheetFormatPr defaultRowHeight="15" x14ac:dyDescent="0.25"/>
  <cols>
    <col min="1" max="11" width="9.140625" style="2"/>
    <col min="12" max="18" width="9.140625" style="2" customWidth="1"/>
    <col min="19" max="16384" width="9.140625" style="2"/>
  </cols>
  <sheetData>
    <row r="1" spans="2:15" ht="15.75" thickBot="1" x14ac:dyDescent="0.3"/>
    <row r="2" spans="2:15" ht="15" customHeight="1" x14ac:dyDescent="0.9">
      <c r="B2" s="14" t="s">
        <v>8</v>
      </c>
      <c r="C2" s="15"/>
      <c r="D2" s="15"/>
      <c r="E2" s="15"/>
      <c r="F2" s="15"/>
      <c r="G2" s="15"/>
      <c r="H2" s="15"/>
      <c r="I2" s="15"/>
      <c r="J2" s="15"/>
      <c r="K2" s="16"/>
      <c r="L2" s="1"/>
      <c r="M2" s="1"/>
      <c r="N2" s="1"/>
    </row>
    <row r="3" spans="2:15" ht="15" customHeight="1" x14ac:dyDescent="0.9">
      <c r="B3" s="17"/>
      <c r="C3" s="18"/>
      <c r="D3" s="18"/>
      <c r="E3" s="18"/>
      <c r="F3" s="18"/>
      <c r="G3" s="18"/>
      <c r="H3" s="18"/>
      <c r="I3" s="18"/>
      <c r="J3" s="18"/>
      <c r="K3" s="19"/>
      <c r="L3" s="1"/>
      <c r="M3" s="1"/>
      <c r="N3" s="1"/>
    </row>
    <row r="4" spans="2:15" ht="15" customHeight="1" x14ac:dyDescent="0.9">
      <c r="B4" s="17"/>
      <c r="C4" s="18"/>
      <c r="D4" s="18"/>
      <c r="E4" s="18"/>
      <c r="F4" s="18"/>
      <c r="G4" s="18"/>
      <c r="H4" s="18"/>
      <c r="I4" s="18"/>
      <c r="J4" s="18"/>
      <c r="K4" s="19"/>
      <c r="L4" s="1"/>
      <c r="M4" s="1"/>
      <c r="N4" s="1"/>
    </row>
    <row r="5" spans="2:15" ht="15" customHeight="1" x14ac:dyDescent="0.9">
      <c r="B5" s="17"/>
      <c r="C5" s="18"/>
      <c r="D5" s="18"/>
      <c r="E5" s="18"/>
      <c r="F5" s="18"/>
      <c r="G5" s="18"/>
      <c r="H5" s="18"/>
      <c r="I5" s="18"/>
      <c r="J5" s="18"/>
      <c r="K5" s="19"/>
      <c r="L5" s="1"/>
      <c r="M5" s="1"/>
      <c r="N5" s="1"/>
    </row>
    <row r="6" spans="2:15" ht="15" customHeight="1" x14ac:dyDescent="0.9">
      <c r="B6" s="17"/>
      <c r="C6" s="18"/>
      <c r="D6" s="18"/>
      <c r="E6" s="18"/>
      <c r="F6" s="18"/>
      <c r="G6" s="18"/>
      <c r="H6" s="18"/>
      <c r="I6" s="18"/>
      <c r="J6" s="18"/>
      <c r="K6" s="19"/>
      <c r="L6" s="1"/>
      <c r="M6" s="1"/>
      <c r="N6" s="1"/>
    </row>
    <row r="7" spans="2:15" x14ac:dyDescent="0.25">
      <c r="B7" s="3"/>
      <c r="C7" s="4"/>
      <c r="D7" s="4"/>
      <c r="E7" s="4"/>
      <c r="F7" s="4"/>
      <c r="G7" s="4"/>
      <c r="H7" s="4"/>
      <c r="I7" s="4"/>
      <c r="J7" s="4"/>
      <c r="K7" s="21"/>
    </row>
    <row r="8" spans="2:15" x14ac:dyDescent="0.25">
      <c r="B8" s="6"/>
      <c r="C8" s="13" t="s">
        <v>9</v>
      </c>
      <c r="D8" s="13"/>
      <c r="E8" s="13" t="s">
        <v>4</v>
      </c>
      <c r="F8" s="13"/>
      <c r="G8" s="13"/>
      <c r="H8" s="13"/>
      <c r="I8" s="13"/>
      <c r="J8" s="13"/>
      <c r="K8" s="21"/>
    </row>
    <row r="9" spans="2:15" x14ac:dyDescent="0.25">
      <c r="B9" s="3"/>
      <c r="C9" s="4"/>
      <c r="D9" s="4"/>
      <c r="E9" s="20"/>
      <c r="F9" s="20"/>
      <c r="G9" s="20"/>
      <c r="H9" s="20"/>
      <c r="I9" s="20"/>
      <c r="J9" s="4"/>
      <c r="K9" s="21"/>
    </row>
    <row r="10" spans="2:15" x14ac:dyDescent="0.25">
      <c r="B10" s="6"/>
      <c r="C10" s="13" t="s">
        <v>11</v>
      </c>
      <c r="D10" s="13"/>
      <c r="E10" s="13"/>
      <c r="F10" s="8">
        <f>VLOOKUP(E8,'Projector List'!A2:C72,3,FALSE)</f>
        <v>0.25</v>
      </c>
      <c r="G10" s="13" t="s">
        <v>10</v>
      </c>
      <c r="H10" s="13"/>
      <c r="I10" s="13"/>
      <c r="J10" s="8">
        <f>VLOOKUP(E8,'Projector List'!A2:C72,2,FALSE)</f>
        <v>0.25</v>
      </c>
      <c r="K10" s="21"/>
    </row>
    <row r="11" spans="2:15" x14ac:dyDescent="0.25">
      <c r="B11" s="3"/>
      <c r="C11" s="4"/>
      <c r="D11" s="4"/>
      <c r="E11" s="4"/>
      <c r="F11" s="4"/>
      <c r="G11" s="4"/>
      <c r="H11" s="4"/>
      <c r="I11" s="4"/>
      <c r="J11" s="4"/>
      <c r="K11" s="21"/>
    </row>
    <row r="12" spans="2:15" x14ac:dyDescent="0.25">
      <c r="B12" s="6"/>
      <c r="C12" s="13" t="s">
        <v>19</v>
      </c>
      <c r="D12" s="13"/>
      <c r="E12" s="13"/>
      <c r="F12" s="13"/>
      <c r="G12" s="13"/>
      <c r="H12" s="13">
        <v>7</v>
      </c>
      <c r="I12" s="13"/>
      <c r="J12" s="9" t="s">
        <v>13</v>
      </c>
      <c r="K12" s="21"/>
    </row>
    <row r="13" spans="2:15" x14ac:dyDescent="0.25">
      <c r="B13" s="3"/>
      <c r="C13" s="4"/>
      <c r="D13" s="4"/>
      <c r="E13" s="4"/>
      <c r="F13" s="4"/>
      <c r="G13" s="4"/>
      <c r="H13" s="4"/>
      <c r="I13" s="4"/>
      <c r="J13" s="4"/>
      <c r="K13" s="21"/>
    </row>
    <row r="14" spans="2:15" x14ac:dyDescent="0.25">
      <c r="B14" s="6"/>
      <c r="C14" s="13" t="s">
        <v>14</v>
      </c>
      <c r="D14" s="13"/>
      <c r="E14" s="13"/>
      <c r="F14" s="8">
        <f>SQRT((M18*M18)+(H12*H12))</f>
        <v>8.75</v>
      </c>
      <c r="G14" s="13" t="s">
        <v>16</v>
      </c>
      <c r="H14" s="13"/>
      <c r="I14" s="13"/>
      <c r="J14" s="8">
        <f>SQRT((O18*O18)+(H12*H12))</f>
        <v>8.75</v>
      </c>
      <c r="K14" s="21"/>
      <c r="M14" s="2">
        <f>SQRT((M18*M18)+(H12*H12))</f>
        <v>8.75</v>
      </c>
      <c r="O14" s="2">
        <f>SQRT((O18*O18)+(H12*H12))</f>
        <v>8.75</v>
      </c>
    </row>
    <row r="15" spans="2:15" x14ac:dyDescent="0.25">
      <c r="B15" s="3"/>
      <c r="C15" s="4"/>
      <c r="D15" s="4"/>
      <c r="E15" s="4"/>
      <c r="F15" s="4"/>
      <c r="G15" s="4"/>
      <c r="H15" s="4"/>
      <c r="I15" s="4"/>
      <c r="J15" s="4"/>
      <c r="K15" s="21"/>
    </row>
    <row r="16" spans="2:15" x14ac:dyDescent="0.25">
      <c r="B16" s="6"/>
      <c r="C16" s="13" t="s">
        <v>15</v>
      </c>
      <c r="D16" s="13"/>
      <c r="E16" s="13"/>
      <c r="F16" s="13"/>
      <c r="G16" s="13"/>
      <c r="H16" s="13"/>
      <c r="I16" s="13"/>
      <c r="J16" s="13"/>
      <c r="K16" s="21"/>
    </row>
    <row r="17" spans="2:15" x14ac:dyDescent="0.25">
      <c r="B17" s="3"/>
      <c r="C17" s="4"/>
      <c r="D17" s="4"/>
      <c r="E17" s="4"/>
      <c r="F17" s="4"/>
      <c r="G17" s="4"/>
      <c r="H17" s="4"/>
      <c r="I17" s="4"/>
      <c r="J17" s="4"/>
      <c r="K17" s="21"/>
    </row>
    <row r="18" spans="2:15" x14ac:dyDescent="0.25">
      <c r="B18" s="6"/>
      <c r="C18" s="13" t="s">
        <v>17</v>
      </c>
      <c r="D18" s="13"/>
      <c r="E18" s="8" t="s">
        <v>18</v>
      </c>
      <c r="F18" s="8">
        <f>(H12/4)*3</f>
        <v>5.25</v>
      </c>
      <c r="G18" s="8"/>
      <c r="H18" s="8"/>
      <c r="I18" s="8" t="s">
        <v>18</v>
      </c>
      <c r="J18" s="8">
        <f>(H12/4)*3</f>
        <v>5.25</v>
      </c>
      <c r="K18" s="21"/>
      <c r="M18" s="2">
        <f>(H12/4)*3</f>
        <v>5.25</v>
      </c>
      <c r="O18" s="2">
        <f>(H12/4)*3</f>
        <v>5.25</v>
      </c>
    </row>
    <row r="19" spans="2:15" x14ac:dyDescent="0.25">
      <c r="B19" s="6"/>
      <c r="C19" s="8"/>
      <c r="D19" s="8"/>
      <c r="E19" s="8" t="s">
        <v>23</v>
      </c>
      <c r="F19" s="8">
        <f>F14*F10</f>
        <v>2.1875</v>
      </c>
      <c r="G19" s="8"/>
      <c r="H19" s="8"/>
      <c r="I19" s="8" t="s">
        <v>23</v>
      </c>
      <c r="J19" s="8">
        <f>J14*J10</f>
        <v>2.1875</v>
      </c>
      <c r="K19" s="21"/>
    </row>
    <row r="20" spans="2:15" x14ac:dyDescent="0.25">
      <c r="B20" s="3"/>
      <c r="C20" s="4"/>
      <c r="D20" s="4"/>
      <c r="E20" s="4"/>
      <c r="F20" s="4"/>
      <c r="G20" s="4"/>
      <c r="H20" s="4"/>
      <c r="I20" s="4"/>
      <c r="J20" s="4"/>
      <c r="K20" s="21"/>
    </row>
    <row r="21" spans="2:15" x14ac:dyDescent="0.25">
      <c r="B21" s="6"/>
      <c r="C21" s="13" t="s">
        <v>20</v>
      </c>
      <c r="D21" s="13"/>
      <c r="E21" s="8" t="s">
        <v>18</v>
      </c>
      <c r="F21" s="8">
        <f>(H12/16)*9</f>
        <v>3.9375</v>
      </c>
      <c r="G21" s="8"/>
      <c r="H21" s="8"/>
      <c r="I21" s="8" t="s">
        <v>18</v>
      </c>
      <c r="J21" s="8">
        <f>(H12/16)*9</f>
        <v>3.9375</v>
      </c>
      <c r="K21" s="21"/>
      <c r="M21" s="2">
        <f>(H12/16)*9</f>
        <v>3.9375</v>
      </c>
      <c r="O21" s="2">
        <f>(H12/16)*9</f>
        <v>3.9375</v>
      </c>
    </row>
    <row r="22" spans="2:15" x14ac:dyDescent="0.25">
      <c r="B22" s="6"/>
      <c r="C22" s="8"/>
      <c r="D22" s="8"/>
      <c r="E22" s="8" t="s">
        <v>23</v>
      </c>
      <c r="F22" s="8">
        <f>F14*F10</f>
        <v>2.1875</v>
      </c>
      <c r="G22" s="8"/>
      <c r="H22" s="8"/>
      <c r="I22" s="8" t="s">
        <v>23</v>
      </c>
      <c r="J22" s="8">
        <f>J14*J10</f>
        <v>2.1875</v>
      </c>
      <c r="K22" s="21"/>
    </row>
    <row r="23" spans="2:15" ht="15.75" thickBot="1" x14ac:dyDescent="0.3">
      <c r="B23" s="10"/>
      <c r="C23" s="11"/>
      <c r="D23" s="11"/>
      <c r="E23" s="11"/>
      <c r="F23" s="11"/>
      <c r="G23" s="11"/>
      <c r="H23" s="11"/>
      <c r="I23" s="11"/>
      <c r="J23" s="11"/>
      <c r="K23" s="22"/>
    </row>
  </sheetData>
  <mergeCells count="13">
    <mergeCell ref="C21:D21"/>
    <mergeCell ref="C12:G12"/>
    <mergeCell ref="H12:I12"/>
    <mergeCell ref="C14:E14"/>
    <mergeCell ref="G14:I14"/>
    <mergeCell ref="C16:J16"/>
    <mergeCell ref="C18:D18"/>
    <mergeCell ref="B2:K6"/>
    <mergeCell ref="C8:D8"/>
    <mergeCell ref="E8:J8"/>
    <mergeCell ref="E9:I9"/>
    <mergeCell ref="C10:E10"/>
    <mergeCell ref="G10:I10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6712E12-3AA9-412F-BDEC-172D76105ABE}">
          <x14:formula1>
            <xm:f>'Projector List'!$A$2:$A99</xm:f>
          </x14:formula1>
          <xm:sqref>E8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c l G Q U 4 F H o 4 m o A A A A + Q A A A B I A H A B D b 2 5 m a W c v U G F j a 2 F n Z S 5 4 b W w g o h g A K K A U A A A A A A A A A A A A A A A A A A A A A A A A A A A A h Y / R C o I w G I V f R X b v N l d E y u + E u u g m I Q i i 2 z G X j n S G m 8 1 3 6 6 J H 6 h U S y u q u y 3 P 4 P j j n c b t D N j R 1 c F W d 1 a 1 J U Y Q p C p S R b a F N m a L e n c I l y j j s h D y L U g U j b G w y W J 2 i y r l L Q o j 3 H v s Z b r u S M E o j c s y 3 e 1 m p R o T a W C e M V O h j F f 8 t x O H w G s M Z j u d 4 w V i M 6 Y g A m X r I t f k y b J y M K Z C f E t Z 9 7 f p O c W X C z Q r I F I G 8 b / A n U E s D B B Q A A g A I A H J R k F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y U Z B T K I p H u A 4 A A A A R A A A A E w A c A E Z v c m 1 1 b G F z L 1 N l Y 3 R p b 2 4 x L m 0 g o h g A K K A U A A A A A A A A A A A A A A A A A A A A A A A A A A A A K 0 5 N L s n M z 1 M I h t C G 1 g B Q S w E C L Q A U A A I A C A B y U Z B T g U e j i a g A A A D 5 A A A A E g A A A A A A A A A A A A A A A A A A A A A A Q 2 9 u Z m l n L 1 B h Y 2 t h Z 2 U u e G 1 s U E s B A i 0 A F A A C A A g A c l G Q U w / K 6 a u k A A A A 6 Q A A A B M A A A A A A A A A A A A A A A A A 9 A A A A F t D b 2 5 0 Z W 5 0 X 1 R 5 c G V z X S 5 4 b W x Q S w E C L Q A U A A I A C A B y U Z B T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J 1 2 N v F d r z U G U 0 / x N w z + c w Q A A A A A C A A A A A A A D Z g A A w A A A A B A A A A B 1 q E G L X 0 O k D w z s q + l m s a f 1 A A A A A A S A A A C g A A A A E A A A A P p 2 s 8 h e b k h Y z z B w V s O x R d t Q A A A A I t L o 4 1 6 / N 1 i d 0 S u B d V o B T D q h w Z m H 7 h b l n + M 2 + v p z 3 0 U e D J z L m W h E 9 J N L z I a J Q 8 s E q P L p M e 3 j c Q r + 8 3 w n L g 7 C V x P G T 0 q W 4 H 0 u P X u + K X z W K z A U A A A A O 9 2 Z l p T P X i 9 U s g P R u Q j o s O X p E F w = < / D a t a M a s h u p > 
</file>

<file path=customXml/itemProps1.xml><?xml version="1.0" encoding="utf-8"?>
<ds:datastoreItem xmlns:ds="http://schemas.openxmlformats.org/officeDocument/2006/customXml" ds:itemID="{15638C73-55DF-46E2-8D19-090D4B64B7B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Projector List</vt:lpstr>
      <vt:lpstr>Calculator</vt:lpstr>
      <vt:lpstr>Sheet2</vt:lpstr>
      <vt:lpstr>Reverse 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Griffiths [stg12]</dc:creator>
  <cp:lastModifiedBy>Stephen Griffiths [stg12]</cp:lastModifiedBy>
  <dcterms:created xsi:type="dcterms:W3CDTF">2021-12-16T10:01:29Z</dcterms:created>
  <dcterms:modified xsi:type="dcterms:W3CDTF">2022-08-31T15:25:50Z</dcterms:modified>
</cp:coreProperties>
</file>